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賴東佑\Downloads\"/>
    </mc:Choice>
  </mc:AlternateContent>
  <xr:revisionPtr revIDLastSave="0" documentId="13_ncr:1_{B081DD82-413A-46D3-BB6D-3FF3ED9B3630}" xr6:coauthVersionLast="36" xr6:coauthVersionMax="36" xr10:uidLastSave="{00000000-0000-0000-0000-000000000000}"/>
  <bookViews>
    <workbookView xWindow="0" yWindow="0" windowWidth="21570" windowHeight="7845" xr2:uid="{00000000-000D-0000-FFFF-FFFF00000000}"/>
  </bookViews>
  <sheets>
    <sheet name="經常門" sheetId="1" r:id="rId1"/>
    <sheet name="資本門" sheetId="4" r:id="rId2"/>
  </sheets>
  <calcPr calcId="191029"/>
</workbook>
</file>

<file path=xl/calcChain.xml><?xml version="1.0" encoding="utf-8"?>
<calcChain xmlns="http://schemas.openxmlformats.org/spreadsheetml/2006/main">
  <c r="G7" i="1" l="1"/>
  <c r="I7" i="1" s="1"/>
  <c r="G19" i="1"/>
  <c r="G17" i="1"/>
  <c r="G16" i="1"/>
  <c r="G15" i="1"/>
  <c r="G13" i="1"/>
  <c r="G12" i="1"/>
  <c r="G9" i="1"/>
  <c r="G8" i="1"/>
  <c r="I8" i="1" l="1"/>
  <c r="I9" i="1"/>
  <c r="I12" i="1"/>
  <c r="G22" i="1"/>
  <c r="I22" i="1" s="1"/>
  <c r="D23" i="1" l="1"/>
  <c r="G23" i="1" s="1"/>
  <c r="I11" i="1"/>
  <c r="I10" i="1"/>
  <c r="I8" i="4" l="1"/>
  <c r="I21" i="1" l="1"/>
  <c r="G21" i="1" l="1"/>
  <c r="G24" i="1" l="1"/>
  <c r="G26" i="1" s="1"/>
</calcChain>
</file>

<file path=xl/sharedStrings.xml><?xml version="1.0" encoding="utf-8"?>
<sst xmlns="http://schemas.openxmlformats.org/spreadsheetml/2006/main" count="83" uniqueCount="72">
  <si>
    <t>經常門經費需求明細表</t>
    <phoneticPr fontId="2" type="noConversion"/>
  </si>
  <si>
    <t xml:space="preserve">計畫期程: </t>
    <phoneticPr fontId="2" type="noConversion"/>
  </si>
  <si>
    <t>編列日期:</t>
    <phoneticPr fontId="2" type="noConversion"/>
  </si>
  <si>
    <t>編號</t>
    <phoneticPr fontId="2" type="noConversion"/>
  </si>
  <si>
    <t>A補助款</t>
    <phoneticPr fontId="2" type="noConversion"/>
  </si>
  <si>
    <t>B自籌款</t>
    <phoneticPr fontId="2" type="noConversion"/>
  </si>
  <si>
    <t>門別</t>
    <phoneticPr fontId="2" type="noConversion"/>
  </si>
  <si>
    <t>項目</t>
    <phoneticPr fontId="2" type="noConversion"/>
  </si>
  <si>
    <t>單價</t>
    <phoneticPr fontId="12" type="noConversion"/>
  </si>
  <si>
    <r>
      <t>數量</t>
    </r>
    <r>
      <rPr>
        <b/>
        <sz val="10"/>
        <color indexed="8"/>
        <rFont val="微軟正黑體"/>
        <family val="2"/>
        <charset val="136"/>
      </rPr>
      <t>/單位</t>
    </r>
  </si>
  <si>
    <t>C總價（元）</t>
    <phoneticPr fontId="12" type="noConversion"/>
  </si>
  <si>
    <t>說明</t>
    <phoneticPr fontId="2" type="noConversion"/>
  </si>
  <si>
    <t>資本門</t>
    <phoneticPr fontId="2" type="noConversion"/>
  </si>
  <si>
    <t>資本門小計</t>
    <phoneticPr fontId="2" type="noConversion"/>
  </si>
  <si>
    <t>負責人：</t>
    <phoneticPr fontId="2" type="noConversion"/>
  </si>
  <si>
    <t>計畫編號：</t>
    <phoneticPr fontId="2" type="noConversion"/>
  </si>
  <si>
    <r>
      <rPr>
        <sz val="12"/>
        <color theme="1"/>
        <rFont val="微軟正黑體"/>
        <family val="2"/>
        <charset val="136"/>
      </rPr>
      <t>計畫名稱</t>
    </r>
    <r>
      <rPr>
        <sz val="12"/>
        <color theme="1"/>
        <rFont val="Times New Roman"/>
        <family val="1"/>
      </rPr>
      <t>:</t>
    </r>
    <phoneticPr fontId="2" type="noConversion"/>
  </si>
  <si>
    <t>講座鐘點費</t>
    <phoneticPr fontId="2" type="noConversion"/>
  </si>
  <si>
    <t>外聘-專家學者</t>
    <phoneticPr fontId="12" type="noConversion"/>
  </si>
  <si>
    <t>人節</t>
    <phoneticPr fontId="2" type="noConversion"/>
  </si>
  <si>
    <t>內聘-學校人員</t>
    <phoneticPr fontId="2" type="noConversion"/>
  </si>
  <si>
    <t>主持、引言費</t>
    <phoneticPr fontId="2" type="noConversion"/>
  </si>
  <si>
    <t>人次</t>
    <phoneticPr fontId="2" type="noConversion"/>
  </si>
  <si>
    <t>諮詢、輔導、指導費</t>
    <phoneticPr fontId="2" type="noConversion"/>
  </si>
  <si>
    <t>工讀費</t>
    <phoneticPr fontId="2" type="noConversion"/>
  </si>
  <si>
    <t>人時</t>
    <phoneticPr fontId="2" type="noConversion"/>
  </si>
  <si>
    <t>雇主負擔勞保、勞退</t>
    <phoneticPr fontId="2" type="noConversion"/>
  </si>
  <si>
    <t>式</t>
    <phoneticPr fontId="2" type="noConversion"/>
  </si>
  <si>
    <t>場地佈置費</t>
    <phoneticPr fontId="2" type="noConversion"/>
  </si>
  <si>
    <t>活動執行材料費</t>
    <phoneticPr fontId="2" type="noConversion"/>
  </si>
  <si>
    <t>印刷費</t>
    <phoneticPr fontId="2" type="noConversion"/>
  </si>
  <si>
    <t>國內旅費、短程車資、運費</t>
    <phoneticPr fontId="2" type="noConversion"/>
  </si>
  <si>
    <t>膳食費(半日)</t>
    <phoneticPr fontId="2" type="noConversion"/>
  </si>
  <si>
    <t>人日</t>
    <phoneticPr fontId="2" type="noConversion"/>
  </si>
  <si>
    <t>膳食費(全日)</t>
    <phoneticPr fontId="2" type="noConversion"/>
  </si>
  <si>
    <t>出席費</t>
    <phoneticPr fontId="2" type="noConversion"/>
  </si>
  <si>
    <t>業務費小計</t>
    <phoneticPr fontId="2" type="noConversion"/>
  </si>
  <si>
    <r>
      <t xml:space="preserve">雜支
</t>
    </r>
    <r>
      <rPr>
        <sz val="11"/>
        <color rgb="FFFF0000"/>
        <rFont val="微軟正黑體"/>
        <family val="2"/>
        <charset val="136"/>
      </rPr>
      <t>(補助款--業務費的6%為上限)</t>
    </r>
    <phoneticPr fontId="2" type="noConversion"/>
  </si>
  <si>
    <t>計畫名稱:</t>
    <phoneticPr fontId="2" type="noConversion"/>
  </si>
  <si>
    <t>編號</t>
    <phoneticPr fontId="2" type="noConversion"/>
  </si>
  <si>
    <t>項目名稱</t>
    <phoneticPr fontId="2" type="noConversion"/>
  </si>
  <si>
    <t>計畫經費明細</t>
    <phoneticPr fontId="2" type="noConversion"/>
  </si>
  <si>
    <t>二代健保</t>
    <phoneticPr fontId="2" type="noConversion"/>
  </si>
  <si>
    <t>單價(元)</t>
    <phoneticPr fontId="2" type="noConversion"/>
  </si>
  <si>
    <t>數量/單位</t>
    <phoneticPr fontId="2" type="noConversion"/>
  </si>
  <si>
    <t>總價(元)</t>
    <phoneticPr fontId="2" type="noConversion"/>
  </si>
  <si>
    <r>
      <t>用途說明(含金額計算說明-</t>
    </r>
    <r>
      <rPr>
        <u/>
        <sz val="10"/>
        <color theme="1"/>
        <rFont val="微軟正黑體"/>
        <family val="2"/>
        <charset val="136"/>
      </rPr>
      <t>完整活動名稱+計算式</t>
    </r>
    <r>
      <rPr>
        <sz val="10"/>
        <color theme="1"/>
        <rFont val="微軟正黑體"/>
        <family val="2"/>
        <charset val="136"/>
      </rPr>
      <t>)</t>
    </r>
    <phoneticPr fontId="2" type="noConversion"/>
  </si>
  <si>
    <t>經常門總計(業務費+雜支)</t>
    <phoneticPr fontId="2" type="noConversion"/>
  </si>
  <si>
    <t>資本門經費需求明細表</t>
    <phoneticPr fontId="2" type="noConversion"/>
  </si>
  <si>
    <t>式</t>
    <phoneticPr fontId="2" type="noConversion"/>
  </si>
  <si>
    <t>競賽獎金一律使用配合款。</t>
    <phoneticPr fontId="2" type="noConversion"/>
  </si>
  <si>
    <t>包含業務費以外之其他支出(前項費用未列之辦公事務費用：文具用品、紙張、郵資、資訊耗材等)，依據業務費之6%以下編列。</t>
    <phoneticPr fontId="2" type="noConversion"/>
  </si>
  <si>
    <t>111年1月1日至111年12月31日</t>
    <phoneticPr fontId="2" type="noConversion"/>
  </si>
  <si>
    <t>二代健保(補助款)</t>
    <phoneticPr fontId="2" type="noConversion"/>
  </si>
  <si>
    <t>式</t>
    <phoneticPr fontId="2" type="noConversion"/>
  </si>
  <si>
    <t>競賽獎金二代健保一律使用配合款。</t>
    <phoneticPr fontId="2" type="noConversion"/>
  </si>
  <si>
    <r>
      <t>111</t>
    </r>
    <r>
      <rPr>
        <sz val="14"/>
        <color theme="1"/>
        <rFont val="微軟正黑體"/>
        <family val="2"/>
        <charset val="136"/>
      </rPr>
      <t>年高教深耕計畫經費表</t>
    </r>
    <phoneticPr fontId="2" type="noConversion"/>
  </si>
  <si>
    <r>
      <t>競賽獎金</t>
    </r>
    <r>
      <rPr>
        <sz val="10"/>
        <color rgb="FFFF0000"/>
        <rFont val="微軟正黑體"/>
        <family val="2"/>
        <charset val="136"/>
      </rPr>
      <t>(配合款)</t>
    </r>
    <phoneticPr fontId="2" type="noConversion"/>
  </si>
  <si>
    <r>
      <t xml:space="preserve">保險費
</t>
    </r>
    <r>
      <rPr>
        <sz val="10"/>
        <color rgb="FFFF0000"/>
        <rFont val="微軟正黑體"/>
        <family val="2"/>
        <charset val="136"/>
      </rPr>
      <t>(保險人員不含軍公教人員)</t>
    </r>
    <phoneticPr fontId="2" type="noConversion"/>
  </si>
  <si>
    <r>
      <t>競賽獎金二代健保</t>
    </r>
    <r>
      <rPr>
        <sz val="10"/>
        <color rgb="FFFF0000"/>
        <rFont val="微軟正黑體"/>
        <family val="2"/>
        <charset val="136"/>
      </rPr>
      <t>(配合款)</t>
    </r>
    <phoneticPr fontId="2" type="noConversion"/>
  </si>
  <si>
    <t>證照考試、實務專題訓練之二學期課後輔導</t>
    <phoneticPr fontId="2" type="noConversion"/>
  </si>
  <si>
    <t>講義教材參考資料印製費</t>
    <phoneticPr fontId="2" type="noConversion"/>
  </si>
  <si>
    <t>外聘鐘點、內聘鐘點、工讀費等*2.11%</t>
    <phoneticPr fontId="2" type="noConversion"/>
  </si>
  <si>
    <t>115年高教深耕計畫經費表</t>
    <phoneticPr fontId="2" type="noConversion"/>
  </si>
  <si>
    <t>115年1月1日至115年12月31日</t>
    <phoneticPr fontId="2" type="noConversion"/>
  </si>
  <si>
    <t>專業競賽訓練材料</t>
    <phoneticPr fontId="2" type="noConversion"/>
  </si>
  <si>
    <t>協助教師辦理課後輔導。</t>
    <phoneticPr fontId="2" type="noConversion"/>
  </si>
  <si>
    <t>例:20*196=3920，級距4500，保費972+勞退270=1242</t>
    <phoneticPr fontId="2" type="noConversion"/>
  </si>
  <si>
    <t>業界專家座談會共同研訂課程</t>
    <phoneticPr fontId="2" type="noConversion"/>
  </si>
  <si>
    <t>業界專家協同教學</t>
    <phoneticPr fontId="2" type="noConversion"/>
  </si>
  <si>
    <t>教師業界參訪研習及辦理活動</t>
    <phoneticPr fontId="2" type="noConversion"/>
  </si>
  <si>
    <t>與業界專家共同研訂課程會議,教師業界參訪研習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</si>
</sst>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_-* #,##0.0_-;\-* #,##0.0_-;_-* &quot;-&quot;?_-;_-@_-"/>
  </numFmts>
  <fonts count="2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1"/>
      <charset val="136"/>
    </font>
    <font>
      <b/>
      <sz val="10"/>
      <color indexed="8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u/>
      <sz val="10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b/>
      <sz val="14"/>
      <color rgb="FF3333FF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>
      <alignment vertical="center"/>
    </xf>
    <xf numFmtId="49" fontId="16" fillId="0" borderId="7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right" vertical="center"/>
    </xf>
    <xf numFmtId="0" fontId="4" fillId="3" borderId="7" xfId="0" applyFont="1" applyFill="1" applyBorder="1" applyAlignment="1" applyProtection="1">
      <alignment horizontal="center" vertical="center" shrinkToFit="1"/>
      <protection locked="0"/>
    </xf>
    <xf numFmtId="177" fontId="4" fillId="3" borderId="7" xfId="0" applyNumberFormat="1" applyFont="1" applyFill="1" applyBorder="1" applyAlignment="1" applyProtection="1">
      <alignment horizontal="right" vertical="center" shrinkToFit="1"/>
      <protection locked="0"/>
    </xf>
    <xf numFmtId="177" fontId="17" fillId="3" borderId="7" xfId="0" applyNumberFormat="1" applyFont="1" applyFill="1" applyBorder="1" applyAlignment="1" applyProtection="1">
      <alignment horizontal="right" vertical="center" wrapText="1" shrinkToFit="1"/>
      <protection locked="0"/>
    </xf>
    <xf numFmtId="0" fontId="8" fillId="0" borderId="10" xfId="0" applyFont="1" applyFill="1" applyBorder="1" applyAlignment="1" applyProtection="1">
      <alignment vertical="center" wrapText="1"/>
      <protection locked="0"/>
    </xf>
    <xf numFmtId="3" fontId="10" fillId="2" borderId="13" xfId="0" applyNumberFormat="1" applyFont="1" applyFill="1" applyBorder="1">
      <alignment vertical="center"/>
    </xf>
    <xf numFmtId="0" fontId="5" fillId="2" borderId="13" xfId="0" applyFont="1" applyFill="1" applyBorder="1">
      <alignment vertical="center"/>
    </xf>
    <xf numFmtId="3" fontId="5" fillId="2" borderId="13" xfId="0" applyNumberFormat="1" applyFont="1" applyFill="1" applyBorder="1">
      <alignment vertical="center"/>
    </xf>
    <xf numFmtId="0" fontId="8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176" fontId="6" fillId="0" borderId="7" xfId="1" applyNumberFormat="1" applyFont="1" applyBorder="1">
      <alignment vertical="center"/>
    </xf>
    <xf numFmtId="176" fontId="6" fillId="0" borderId="7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176" fontId="6" fillId="0" borderId="7" xfId="0" applyNumberFormat="1" applyFont="1" applyFill="1" applyBorder="1" applyAlignment="1">
      <alignment vertical="center"/>
    </xf>
    <xf numFmtId="0" fontId="4" fillId="0" borderId="22" xfId="0" applyFont="1" applyBorder="1">
      <alignment vertical="center"/>
    </xf>
    <xf numFmtId="0" fontId="8" fillId="2" borderId="0" xfId="0" applyFont="1" applyFill="1" applyBorder="1">
      <alignment vertical="center"/>
    </xf>
    <xf numFmtId="0" fontId="8" fillId="2" borderId="10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0" fontId="17" fillId="6" borderId="0" xfId="0" applyNumberFormat="1" applyFont="1" applyFill="1">
      <alignment vertical="center"/>
    </xf>
    <xf numFmtId="176" fontId="6" fillId="0" borderId="7" xfId="1" applyNumberFormat="1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6" fillId="6" borderId="7" xfId="0" applyFont="1" applyFill="1" applyBorder="1">
      <alignment vertical="center"/>
    </xf>
    <xf numFmtId="43" fontId="4" fillId="0" borderId="0" xfId="0" applyNumberFormat="1" applyFont="1">
      <alignment vertical="center"/>
    </xf>
    <xf numFmtId="0" fontId="6" fillId="6" borderId="7" xfId="0" applyFont="1" applyFill="1" applyBorder="1">
      <alignment vertical="center"/>
    </xf>
    <xf numFmtId="43" fontId="22" fillId="6" borderId="0" xfId="0" applyNumberFormat="1" applyFont="1" applyFill="1">
      <alignment vertical="center"/>
    </xf>
    <xf numFmtId="176" fontId="6" fillId="4" borderId="7" xfId="1" applyNumberFormat="1" applyFont="1" applyFill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176" fontId="27" fillId="0" borderId="21" xfId="1" applyNumberFormat="1" applyFont="1" applyBorder="1" applyAlignment="1">
      <alignment vertical="center"/>
    </xf>
    <xf numFmtId="0" fontId="8" fillId="6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6" fillId="0" borderId="2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</xdr:colOff>
      <xdr:row>3</xdr:row>
      <xdr:rowOff>285749</xdr:rowOff>
    </xdr:from>
    <xdr:to>
      <xdr:col>13</xdr:col>
      <xdr:colOff>602285</xdr:colOff>
      <xdr:row>12</xdr:row>
      <xdr:rowOff>338667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D91715F2-971D-41FE-815F-B6EAAE4DB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2167" y="973666"/>
          <a:ext cx="3216368" cy="2804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zoomScale="90" zoomScaleNormal="90" workbookViewId="0">
      <selection sqref="A1:H1"/>
    </sheetView>
  </sheetViews>
  <sheetFormatPr defaultColWidth="9" defaultRowHeight="15.75"/>
  <cols>
    <col min="1" max="1" width="5.875" style="1" customWidth="1"/>
    <col min="2" max="2" width="6.5" style="4" customWidth="1"/>
    <col min="3" max="3" width="19.625" style="4" customWidth="1"/>
    <col min="4" max="4" width="11.125" style="4" customWidth="1"/>
    <col min="5" max="5" width="8.5" style="2" customWidth="1"/>
    <col min="6" max="6" width="8.5" style="4" customWidth="1"/>
    <col min="7" max="7" width="13.5" style="4" bestFit="1" customWidth="1"/>
    <col min="8" max="8" width="35.25" style="4" customWidth="1"/>
    <col min="9" max="9" width="11.875" style="4" customWidth="1"/>
    <col min="10" max="10" width="9" style="4"/>
    <col min="11" max="11" width="8.5" style="4" customWidth="1"/>
    <col min="12" max="16384" width="9" style="4"/>
  </cols>
  <sheetData>
    <row r="1" spans="1:12" ht="19.5" customHeight="1">
      <c r="A1" s="84" t="s">
        <v>63</v>
      </c>
      <c r="B1" s="84"/>
      <c r="C1" s="84"/>
      <c r="D1" s="84"/>
      <c r="E1" s="84"/>
      <c r="F1" s="84"/>
      <c r="G1" s="84"/>
      <c r="H1" s="84"/>
    </row>
    <row r="2" spans="1:12" ht="18.75">
      <c r="A2" s="85" t="s">
        <v>0</v>
      </c>
      <c r="B2" s="85"/>
      <c r="C2" s="85"/>
      <c r="D2" s="57"/>
      <c r="E2" s="58"/>
      <c r="F2" s="57"/>
      <c r="G2" s="57"/>
      <c r="H2" s="62"/>
    </row>
    <row r="3" spans="1:12">
      <c r="A3" s="86" t="s">
        <v>1</v>
      </c>
      <c r="B3" s="86"/>
      <c r="C3" s="2" t="s">
        <v>64</v>
      </c>
      <c r="D3" s="2"/>
      <c r="F3" s="2"/>
      <c r="G3" s="2"/>
      <c r="H3" s="60"/>
    </row>
    <row r="4" spans="1:12" ht="22.5" customHeight="1" thickBot="1">
      <c r="A4" s="87"/>
      <c r="B4" s="87"/>
      <c r="D4" s="4" t="s">
        <v>38</v>
      </c>
      <c r="E4" s="83"/>
      <c r="F4" s="83"/>
      <c r="G4" s="83"/>
      <c r="H4" s="3"/>
    </row>
    <row r="5" spans="1:12" ht="16.5">
      <c r="A5" s="88" t="s">
        <v>39</v>
      </c>
      <c r="B5" s="90" t="s">
        <v>40</v>
      </c>
      <c r="C5" s="90"/>
      <c r="D5" s="65" t="s">
        <v>41</v>
      </c>
      <c r="E5" s="66"/>
      <c r="F5" s="66"/>
      <c r="G5" s="66"/>
      <c r="H5" s="67"/>
      <c r="I5" s="59" t="s">
        <v>42</v>
      </c>
      <c r="J5" s="2"/>
      <c r="K5" s="2"/>
      <c r="L5" s="2"/>
    </row>
    <row r="6" spans="1:12" ht="39.75" customHeight="1">
      <c r="A6" s="89"/>
      <c r="B6" s="91"/>
      <c r="C6" s="91"/>
      <c r="D6" s="40" t="s">
        <v>43</v>
      </c>
      <c r="E6" s="68" t="s">
        <v>44</v>
      </c>
      <c r="F6" s="69"/>
      <c r="G6" s="40" t="s">
        <v>45</v>
      </c>
      <c r="H6" s="25" t="s">
        <v>46</v>
      </c>
      <c r="I6" s="41">
        <v>2.1100000000000001E-2</v>
      </c>
    </row>
    <row r="7" spans="1:12">
      <c r="A7" s="39">
        <v>1</v>
      </c>
      <c r="B7" s="92" t="s">
        <v>35</v>
      </c>
      <c r="C7" s="92"/>
      <c r="D7" s="26">
        <v>2500</v>
      </c>
      <c r="E7" s="40"/>
      <c r="F7" s="40" t="s">
        <v>22</v>
      </c>
      <c r="G7" s="42">
        <f>D7*E7</f>
        <v>0</v>
      </c>
      <c r="H7" s="43" t="s">
        <v>68</v>
      </c>
      <c r="I7" s="45">
        <f>ROUND(G7*I6,0)</f>
        <v>0</v>
      </c>
    </row>
    <row r="8" spans="1:12" ht="30" customHeight="1">
      <c r="A8" s="39">
        <v>2</v>
      </c>
      <c r="B8" s="93" t="s">
        <v>17</v>
      </c>
      <c r="C8" s="44" t="s">
        <v>18</v>
      </c>
      <c r="D8" s="26">
        <v>2000</v>
      </c>
      <c r="E8" s="56"/>
      <c r="F8" s="56" t="s">
        <v>19</v>
      </c>
      <c r="G8" s="42">
        <f>D8*E8</f>
        <v>0</v>
      </c>
      <c r="H8" s="28" t="s">
        <v>69</v>
      </c>
      <c r="I8" s="45">
        <f>ROUND(G8*I$6,0)</f>
        <v>0</v>
      </c>
    </row>
    <row r="9" spans="1:12" ht="21.75" customHeight="1">
      <c r="A9" s="39">
        <v>3</v>
      </c>
      <c r="B9" s="94"/>
      <c r="C9" s="46" t="s">
        <v>20</v>
      </c>
      <c r="D9" s="26">
        <v>1000</v>
      </c>
      <c r="E9" s="56"/>
      <c r="F9" s="56" t="s">
        <v>19</v>
      </c>
      <c r="G9" s="42">
        <f>D9*E9</f>
        <v>0</v>
      </c>
      <c r="H9" s="28" t="s">
        <v>60</v>
      </c>
      <c r="I9" s="45">
        <f>ROUND(G9*I$6,0)</f>
        <v>0</v>
      </c>
    </row>
    <row r="10" spans="1:12" ht="20.25" customHeight="1">
      <c r="A10" s="39">
        <v>4</v>
      </c>
      <c r="B10" s="46" t="s">
        <v>21</v>
      </c>
      <c r="C10" s="46"/>
      <c r="D10" s="26">
        <v>2000</v>
      </c>
      <c r="E10" s="56"/>
      <c r="F10" s="56" t="s">
        <v>22</v>
      </c>
      <c r="G10" s="42">
        <v>0</v>
      </c>
      <c r="H10" s="43"/>
      <c r="I10" s="45">
        <f>G10*I6</f>
        <v>0</v>
      </c>
    </row>
    <row r="11" spans="1:12" ht="18.75" customHeight="1">
      <c r="A11" s="39">
        <v>5</v>
      </c>
      <c r="B11" s="46" t="s">
        <v>23</v>
      </c>
      <c r="C11" s="46"/>
      <c r="D11" s="26">
        <v>2000</v>
      </c>
      <c r="E11" s="56"/>
      <c r="F11" s="56" t="s">
        <v>22</v>
      </c>
      <c r="G11" s="42">
        <v>0</v>
      </c>
      <c r="H11" s="43"/>
      <c r="I11" s="45">
        <f>G11*I6</f>
        <v>0</v>
      </c>
    </row>
    <row r="12" spans="1:12" ht="30.75" customHeight="1">
      <c r="A12" s="39">
        <v>6</v>
      </c>
      <c r="B12" s="92" t="s">
        <v>24</v>
      </c>
      <c r="C12" s="92"/>
      <c r="D12" s="26">
        <v>196</v>
      </c>
      <c r="E12" s="56"/>
      <c r="F12" s="56" t="s">
        <v>25</v>
      </c>
      <c r="G12" s="42">
        <f>D12*E12</f>
        <v>0</v>
      </c>
      <c r="H12" s="28" t="s">
        <v>66</v>
      </c>
      <c r="I12" s="45">
        <f>ROUND(G12*I$6,0)</f>
        <v>0</v>
      </c>
    </row>
    <row r="13" spans="1:12" ht="30.75" customHeight="1">
      <c r="A13" s="39">
        <v>7</v>
      </c>
      <c r="B13" s="37" t="s">
        <v>26</v>
      </c>
      <c r="C13" s="38"/>
      <c r="D13" s="26">
        <v>1242</v>
      </c>
      <c r="E13" s="56"/>
      <c r="F13" s="56" t="s">
        <v>27</v>
      </c>
      <c r="G13" s="42">
        <f>D13*E13</f>
        <v>0</v>
      </c>
      <c r="H13" s="28" t="s">
        <v>67</v>
      </c>
      <c r="I13" s="45"/>
    </row>
    <row r="14" spans="1:12" ht="28.5" customHeight="1">
      <c r="A14" s="39">
        <v>8</v>
      </c>
      <c r="B14" s="81" t="s">
        <v>28</v>
      </c>
      <c r="C14" s="82"/>
      <c r="D14" s="26"/>
      <c r="E14" s="56"/>
      <c r="F14" s="56" t="s">
        <v>27</v>
      </c>
      <c r="G14" s="27">
        <v>0</v>
      </c>
      <c r="H14" s="28"/>
    </row>
    <row r="15" spans="1:12" ht="22.5" customHeight="1">
      <c r="A15" s="39">
        <v>9</v>
      </c>
      <c r="B15" s="70" t="s">
        <v>29</v>
      </c>
      <c r="C15" s="70"/>
      <c r="D15" s="26"/>
      <c r="E15" s="56">
        <v>1</v>
      </c>
      <c r="F15" s="56" t="s">
        <v>27</v>
      </c>
      <c r="G15" s="42">
        <f>D15*E15</f>
        <v>0</v>
      </c>
      <c r="H15" s="28" t="s">
        <v>65</v>
      </c>
    </row>
    <row r="16" spans="1:12" ht="20.25" customHeight="1">
      <c r="A16" s="39">
        <v>10</v>
      </c>
      <c r="B16" s="29" t="s">
        <v>30</v>
      </c>
      <c r="C16" s="30"/>
      <c r="D16" s="26"/>
      <c r="E16" s="56">
        <v>1</v>
      </c>
      <c r="F16" s="56" t="s">
        <v>27</v>
      </c>
      <c r="G16" s="42">
        <f>D16*E16</f>
        <v>0</v>
      </c>
      <c r="H16" s="28" t="s">
        <v>61</v>
      </c>
    </row>
    <row r="17" spans="1:9" ht="21" customHeight="1">
      <c r="A17" s="39">
        <v>11</v>
      </c>
      <c r="B17" s="95" t="s">
        <v>31</v>
      </c>
      <c r="C17" s="96"/>
      <c r="D17" s="26"/>
      <c r="E17" s="56">
        <v>1</v>
      </c>
      <c r="F17" s="56" t="s">
        <v>27</v>
      </c>
      <c r="G17" s="42">
        <f t="shared" ref="G17:G20" si="0">D17*E17</f>
        <v>0</v>
      </c>
      <c r="H17" s="28" t="s">
        <v>70</v>
      </c>
    </row>
    <row r="18" spans="1:9" ht="28.5" customHeight="1">
      <c r="A18" s="39">
        <v>12</v>
      </c>
      <c r="B18" s="81" t="s">
        <v>32</v>
      </c>
      <c r="C18" s="82"/>
      <c r="D18" s="26">
        <v>100</v>
      </c>
      <c r="E18" s="56">
        <v>150</v>
      </c>
      <c r="F18" s="56" t="s">
        <v>33</v>
      </c>
      <c r="G18" s="42"/>
      <c r="H18" s="28" t="s">
        <v>71</v>
      </c>
    </row>
    <row r="19" spans="1:9" ht="17.25" customHeight="1">
      <c r="A19" s="39">
        <v>13</v>
      </c>
      <c r="B19" s="81" t="s">
        <v>34</v>
      </c>
      <c r="C19" s="82"/>
      <c r="D19" s="26"/>
      <c r="E19" s="56"/>
      <c r="F19" s="56" t="s">
        <v>33</v>
      </c>
      <c r="G19" s="42">
        <f t="shared" si="0"/>
        <v>0</v>
      </c>
      <c r="H19" s="43"/>
    </row>
    <row r="20" spans="1:9" ht="31.15" customHeight="1">
      <c r="A20" s="39">
        <v>14</v>
      </c>
      <c r="B20" s="70" t="s">
        <v>58</v>
      </c>
      <c r="C20" s="70"/>
      <c r="D20" s="26">
        <v>40</v>
      </c>
      <c r="E20" s="56">
        <v>80</v>
      </c>
      <c r="F20" s="56" t="s">
        <v>33</v>
      </c>
      <c r="G20" s="42"/>
      <c r="H20" s="28"/>
    </row>
    <row r="21" spans="1:9" ht="28.5" customHeight="1">
      <c r="A21" s="39">
        <v>15</v>
      </c>
      <c r="B21" s="79" t="s">
        <v>53</v>
      </c>
      <c r="C21" s="80"/>
      <c r="D21" s="26"/>
      <c r="E21" s="56"/>
      <c r="F21" s="56"/>
      <c r="G21" s="42">
        <f>I21</f>
        <v>0</v>
      </c>
      <c r="H21" s="51" t="s">
        <v>62</v>
      </c>
      <c r="I21" s="47">
        <f>I7+I8+I9+I10+I11+I12</f>
        <v>0</v>
      </c>
    </row>
    <row r="22" spans="1:9" ht="22.5" customHeight="1">
      <c r="A22" s="31"/>
      <c r="B22" s="71" t="s">
        <v>57</v>
      </c>
      <c r="C22" s="72"/>
      <c r="D22" s="26"/>
      <c r="E22" s="40">
        <v>1</v>
      </c>
      <c r="F22" s="40" t="s">
        <v>49</v>
      </c>
      <c r="G22" s="27">
        <f>D22*E22</f>
        <v>0</v>
      </c>
      <c r="H22" s="28" t="s">
        <v>50</v>
      </c>
      <c r="I22" s="45">
        <f>G22*2.11%</f>
        <v>0</v>
      </c>
    </row>
    <row r="23" spans="1:9" ht="22.5" customHeight="1">
      <c r="A23" s="55"/>
      <c r="B23" s="71" t="s">
        <v>59</v>
      </c>
      <c r="C23" s="72"/>
      <c r="D23" s="26">
        <f>I22</f>
        <v>0</v>
      </c>
      <c r="E23" s="54">
        <v>1</v>
      </c>
      <c r="F23" s="54" t="s">
        <v>54</v>
      </c>
      <c r="G23" s="27">
        <f>D23*E23</f>
        <v>0</v>
      </c>
      <c r="H23" s="28" t="s">
        <v>55</v>
      </c>
    </row>
    <row r="24" spans="1:9" ht="21" customHeight="1">
      <c r="A24" s="73" t="s">
        <v>36</v>
      </c>
      <c r="B24" s="74"/>
      <c r="C24" s="74"/>
      <c r="D24" s="74"/>
      <c r="E24" s="74"/>
      <c r="F24" s="75"/>
      <c r="G24" s="48">
        <f>SUM(G7:G23)</f>
        <v>0</v>
      </c>
      <c r="H24" s="32"/>
    </row>
    <row r="25" spans="1:9" ht="41.45" customHeight="1" thickBot="1">
      <c r="A25" s="76" t="s">
        <v>37</v>
      </c>
      <c r="B25" s="77"/>
      <c r="C25" s="77"/>
      <c r="D25" s="77"/>
      <c r="E25" s="77"/>
      <c r="F25" s="78"/>
      <c r="G25" s="33"/>
      <c r="H25" s="49" t="s">
        <v>51</v>
      </c>
      <c r="I25" s="61"/>
    </row>
    <row r="26" spans="1:9" ht="20.25" customHeight="1" thickBot="1">
      <c r="A26" s="63" t="s">
        <v>47</v>
      </c>
      <c r="B26" s="64"/>
      <c r="C26" s="64"/>
      <c r="D26" s="64"/>
      <c r="E26" s="64"/>
      <c r="F26" s="64"/>
      <c r="G26" s="50">
        <f>SUM(G24:G25)</f>
        <v>0</v>
      </c>
      <c r="H26" s="34"/>
    </row>
  </sheetData>
  <mergeCells count="24">
    <mergeCell ref="E4:G4"/>
    <mergeCell ref="A1:H1"/>
    <mergeCell ref="A2:C2"/>
    <mergeCell ref="B19:C19"/>
    <mergeCell ref="A3:B3"/>
    <mergeCell ref="A4:B4"/>
    <mergeCell ref="A5:A6"/>
    <mergeCell ref="B5:C6"/>
    <mergeCell ref="B7:C7"/>
    <mergeCell ref="B8:B9"/>
    <mergeCell ref="B12:C12"/>
    <mergeCell ref="B14:C14"/>
    <mergeCell ref="B15:C15"/>
    <mergeCell ref="B17:C17"/>
    <mergeCell ref="A26:F26"/>
    <mergeCell ref="D5:H5"/>
    <mergeCell ref="E6:F6"/>
    <mergeCell ref="B20:C20"/>
    <mergeCell ref="B22:C22"/>
    <mergeCell ref="A24:F24"/>
    <mergeCell ref="A25:F25"/>
    <mergeCell ref="B21:C21"/>
    <mergeCell ref="B18:C18"/>
    <mergeCell ref="B23:C23"/>
  </mergeCells>
  <phoneticPr fontId="2" type="noConversion"/>
  <printOptions horizontalCentered="1"/>
  <pageMargins left="0" right="0" top="0.35433070866141736" bottom="0.35433070866141736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E16" sqref="E16"/>
    </sheetView>
  </sheetViews>
  <sheetFormatPr defaultRowHeight="16.5"/>
  <cols>
    <col min="4" max="4" width="11.75" customWidth="1"/>
    <col min="7" max="7" width="14.25" customWidth="1"/>
    <col min="8" max="10" width="14.125" customWidth="1"/>
  </cols>
  <sheetData>
    <row r="1" spans="1:10" ht="18.75">
      <c r="A1" s="98" t="s">
        <v>56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8.75">
      <c r="A2" s="99" t="s">
        <v>48</v>
      </c>
      <c r="B2" s="99"/>
      <c r="C2" s="99"/>
      <c r="D2" s="1"/>
      <c r="E2" s="1"/>
      <c r="F2" s="1"/>
      <c r="G2" s="1"/>
      <c r="H2" s="1"/>
      <c r="I2" s="3" t="s">
        <v>15</v>
      </c>
      <c r="J2" s="22"/>
    </row>
    <row r="3" spans="1:10">
      <c r="A3" s="100" t="s">
        <v>1</v>
      </c>
      <c r="B3" s="100"/>
      <c r="C3" s="2" t="s">
        <v>52</v>
      </c>
      <c r="D3" s="2"/>
      <c r="E3" s="1"/>
      <c r="F3" s="2"/>
      <c r="G3" s="2"/>
      <c r="H3" s="3"/>
      <c r="I3" s="3" t="s">
        <v>14</v>
      </c>
      <c r="J3" s="24"/>
    </row>
    <row r="4" spans="1:10" ht="17.25" thickBot="1">
      <c r="A4" s="87"/>
      <c r="B4" s="87"/>
      <c r="C4" s="4"/>
      <c r="D4" s="23" t="s">
        <v>16</v>
      </c>
      <c r="E4" s="101"/>
      <c r="F4" s="101"/>
      <c r="G4" s="101"/>
      <c r="H4" s="3"/>
      <c r="I4" s="3" t="s">
        <v>2</v>
      </c>
      <c r="J4" s="24"/>
    </row>
    <row r="5" spans="1:10">
      <c r="A5" s="5" t="s">
        <v>6</v>
      </c>
      <c r="B5" s="52" t="s">
        <v>3</v>
      </c>
      <c r="C5" s="52" t="s">
        <v>7</v>
      </c>
      <c r="D5" s="52" t="s">
        <v>8</v>
      </c>
      <c r="E5" s="102" t="s">
        <v>9</v>
      </c>
      <c r="F5" s="102"/>
      <c r="G5" s="52" t="s">
        <v>10</v>
      </c>
      <c r="H5" s="52" t="s">
        <v>4</v>
      </c>
      <c r="I5" s="6" t="s">
        <v>5</v>
      </c>
      <c r="J5" s="18" t="s">
        <v>11</v>
      </c>
    </row>
    <row r="6" spans="1:10" ht="35.450000000000003" customHeight="1">
      <c r="A6" s="20" t="s">
        <v>12</v>
      </c>
      <c r="B6" s="19">
        <v>1</v>
      </c>
      <c r="C6" s="7"/>
      <c r="D6" s="19"/>
      <c r="E6" s="35"/>
      <c r="F6" s="7"/>
      <c r="G6" s="19"/>
      <c r="H6" s="8"/>
      <c r="I6" s="9"/>
      <c r="J6" s="36"/>
    </row>
    <row r="7" spans="1:10" ht="35.450000000000003" customHeight="1">
      <c r="A7" s="20" t="s">
        <v>12</v>
      </c>
      <c r="B7" s="19">
        <v>2</v>
      </c>
      <c r="C7" s="7"/>
      <c r="D7" s="7"/>
      <c r="E7" s="19"/>
      <c r="F7" s="10"/>
      <c r="G7" s="11"/>
      <c r="H7" s="7"/>
      <c r="I7" s="12"/>
      <c r="J7" s="13"/>
    </row>
    <row r="8" spans="1:10" ht="34.9" customHeight="1" thickBot="1">
      <c r="A8" s="21"/>
      <c r="B8" s="53"/>
      <c r="C8" s="97" t="s">
        <v>13</v>
      </c>
      <c r="D8" s="97"/>
      <c r="E8" s="97"/>
      <c r="F8" s="97"/>
      <c r="G8" s="14"/>
      <c r="H8" s="15">
        <v>0</v>
      </c>
      <c r="I8" s="16">
        <f>SUM(I6:I7)</f>
        <v>0</v>
      </c>
      <c r="J8" s="17"/>
    </row>
  </sheetData>
  <mergeCells count="7">
    <mergeCell ref="C8:F8"/>
    <mergeCell ref="A1:J1"/>
    <mergeCell ref="A2:C2"/>
    <mergeCell ref="A3:B3"/>
    <mergeCell ref="A4:B4"/>
    <mergeCell ref="E4:G4"/>
    <mergeCell ref="E5:F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經常門</vt:lpstr>
      <vt:lpstr>資本門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賴東佑</cp:lastModifiedBy>
  <cp:lastPrinted>2021-11-24T06:31:55Z</cp:lastPrinted>
  <dcterms:created xsi:type="dcterms:W3CDTF">2017-01-11T02:37:34Z</dcterms:created>
  <dcterms:modified xsi:type="dcterms:W3CDTF">2026-05-25T08:25:51Z</dcterms:modified>
</cp:coreProperties>
</file>